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nutzer\Josip\Downloads\"/>
    </mc:Choice>
  </mc:AlternateContent>
  <xr:revisionPtr revIDLastSave="0" documentId="13_ncr:1_{63B7BCE1-8459-4A2B-8813-2B2BC55A39ED}" xr6:coauthVersionLast="46" xr6:coauthVersionMax="46" xr10:uidLastSave="{00000000-0000-0000-0000-000000000000}"/>
  <bookViews>
    <workbookView xWindow="-120" yWindow="-120" windowWidth="29040" windowHeight="15840" xr2:uid="{45A0287C-95CB-43C2-8119-FD69E5057DC1}"/>
  </bookViews>
  <sheets>
    <sheet name="Übersicht" sheetId="2" r:id="rId1"/>
    <sheet name="Hayat 2021" sheetId="4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5" i="2"/>
  <c r="D8" i="2"/>
  <c r="D7" i="2"/>
  <c r="D10" i="2"/>
  <c r="D9" i="2"/>
  <c r="AL3" i="4"/>
  <c r="AI3" i="4"/>
  <c r="AF3" i="4"/>
  <c r="AC3" i="4"/>
  <c r="E3" i="4"/>
  <c r="H3" i="4"/>
  <c r="H6" i="2"/>
  <c r="H4" i="2"/>
  <c r="D4" i="2"/>
  <c r="D14" i="2" s="1"/>
  <c r="H8" i="2" s="1"/>
  <c r="H9" i="2" s="1"/>
  <c r="C3" i="4" s="1"/>
  <c r="H3" i="2"/>
  <c r="Z3" i="4"/>
  <c r="W3" i="4"/>
  <c r="T3" i="4"/>
  <c r="Q3" i="4"/>
  <c r="N3" i="4"/>
  <c r="K3" i="4"/>
  <c r="E4" i="4" l="1"/>
  <c r="AI4" i="4"/>
  <c r="K4" i="4"/>
  <c r="W4" i="4"/>
  <c r="T4" i="4"/>
  <c r="AF4" i="4"/>
  <c r="H4" i="4"/>
  <c r="Q4" i="4"/>
  <c r="AC4" i="4"/>
  <c r="AL4" i="4"/>
  <c r="N4" i="4"/>
  <c r="Z4" i="4"/>
  <c r="C4" i="4" l="1"/>
</calcChain>
</file>

<file path=xl/sharedStrings.xml><?xml version="1.0" encoding="utf-8"?>
<sst xmlns="http://schemas.openxmlformats.org/spreadsheetml/2006/main" count="73" uniqueCount="25">
  <si>
    <t>Ausgaben</t>
  </si>
  <si>
    <t>monatlich</t>
  </si>
  <si>
    <t>jährlich</t>
  </si>
  <si>
    <t>Einnahmen</t>
  </si>
  <si>
    <t>Miete</t>
  </si>
  <si>
    <t>Gehalt</t>
  </si>
  <si>
    <t>Kredit</t>
  </si>
  <si>
    <t>Minijob</t>
  </si>
  <si>
    <t>ETF</t>
  </si>
  <si>
    <t>KFZ Versicherung</t>
  </si>
  <si>
    <t>Summe</t>
  </si>
  <si>
    <t>Internet</t>
  </si>
  <si>
    <t>Strom</t>
  </si>
  <si>
    <t>Differenz</t>
  </si>
  <si>
    <t>Rundfunk</t>
  </si>
  <si>
    <t>monatlich verfügbar</t>
  </si>
  <si>
    <t>Handy</t>
  </si>
  <si>
    <t>KFZ Steuer</t>
  </si>
  <si>
    <t>Haftpflicht</t>
  </si>
  <si>
    <t>ausgegeben</t>
  </si>
  <si>
    <t>übrig</t>
  </si>
  <si>
    <t>Betrag</t>
  </si>
  <si>
    <t>Bezeichnung</t>
  </si>
  <si>
    <t>Jahr</t>
  </si>
  <si>
    <t>monatlich Verfügbar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</si>
</sst>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17" fontId="0" fillId="0" borderId="0" xfId="0" applyNumberFormat="1"/>
    <xf numFmtId="0" fontId="1" fillId="0" borderId="0" xfId="0" applyFont="1" applyBorder="1" applyAlignment="1">
      <alignment wrapText="1"/>
    </xf>
  </cellXfs>
  <cellStyles count="1">
    <cellStyle name="Standard" xfId="0" builtinId="0"/>
  </cellStyles>
  <dxfs count="17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  <fill>
        <patternFill patternType="none">
          <fgColor indexed="64"/>
          <bgColor indexed="65"/>
        </patternFill>
      </fill>
    </dxf>
    <dxf>
      <numFmt numFmtId="164" formatCode="#,##0.00\ &quot;€&quot;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39DF11-ECC6-410A-8847-9B6F1C9E476C}" name="Ausgaben" displayName="Ausgaben" ref="B2:D12" totalsRowShown="0">
  <autoFilter ref="B2:D12" xr:uid="{6AB32511-3A2F-4176-8885-E40818608D5E}"/>
  <sortState xmlns:xlrd2="http://schemas.microsoft.com/office/spreadsheetml/2017/richdata2" ref="B3:D12">
    <sortCondition descending="1" ref="D2:D12"/>
  </sortState>
  <tableColumns count="3">
    <tableColumn id="1" xr3:uid="{DFC89F01-C83F-4908-99D0-FA9A49609988}" name="Ausgaben" dataDxfId="16"/>
    <tableColumn id="2" xr3:uid="{821E941B-35CE-4361-873F-145AF094FCBD}" name="monatlich" dataDxfId="15"/>
    <tableColumn id="3" xr3:uid="{143285E4-5886-4138-AF59-DA445B349EFE}" name="jährlich" dataDxfId="14">
      <calculatedColumnFormula>C3*12</calculatedColumnFormula>
    </tableColumn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3BFD129-F589-44BD-8644-961D9886AC98}" name="Jahr_2021_01" displayName="Jahr_2021_01" ref="E6:F17" totalsRowShown="0">
  <autoFilter ref="E6:F17" xr:uid="{466C3F63-E15D-4814-B2E3-81B99929B299}"/>
  <tableColumns count="2">
    <tableColumn id="1" xr3:uid="{9F71D9E9-D69A-4C46-8D9C-6815D6FF441D}" name="Betrag" dataDxfId="6"/>
    <tableColumn id="2" xr3:uid="{380708A0-1459-4D57-A2D3-6575C3225AC6}" name="Bezeichnung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63BFFEA-2559-4258-AB6B-CC4EF5792CA3}" name="Jahr_2021_09" displayName="Jahr_2021_09" ref="AC6:AD17" totalsRowShown="0">
  <autoFilter ref="AC6:AD17" xr:uid="{C4480354-5EBD-43BC-B40F-49D6804423C0}"/>
  <tableColumns count="2">
    <tableColumn id="1" xr3:uid="{4240B37C-9B84-41E0-B932-0105EEDE61A0}" name="Betrag" dataDxfId="5"/>
    <tableColumn id="2" xr3:uid="{7088BAFD-6708-41A2-B2A6-2020CA4B155D}" name="Bezeichnung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415147D-87D0-4DF4-AC08-E500AF0BCB66}" name="Jahr_2021_10" displayName="Jahr_2021_10" ref="AF6:AG17" totalsRowShown="0">
  <autoFilter ref="AF6:AG17" xr:uid="{F3180FBD-C806-47E4-8D20-C04403853EC9}"/>
  <tableColumns count="2">
    <tableColumn id="1" xr3:uid="{EE6EFFF0-62DD-4401-B715-68677CC06CAA}" name="Betrag" dataDxfId="4"/>
    <tableColumn id="2" xr3:uid="{0B4415C9-D229-4805-859A-E7092B0D9E77}" name="Bezeichnung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18355C8-6B36-47A0-A8A1-316311C55B81}" name="Jahr_2021_11" displayName="Jahr_2021_11" ref="AI6:AJ17" totalsRowShown="0">
  <autoFilter ref="AI6:AJ17" xr:uid="{35EC3644-3E2D-46D0-8701-B24B5CC43CD5}"/>
  <tableColumns count="2">
    <tableColumn id="1" xr3:uid="{8BA9283D-39F2-47D6-944F-E396CCBFF775}" name="Betrag" dataDxfId="3"/>
    <tableColumn id="2" xr3:uid="{6EDBE6F4-0E7B-4FFA-B15E-B57CD0EE7418}" name="Bezeichnung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E30E58D-8B29-451A-B274-19ED381D6D0D}" name="Jahr_2021_12" displayName="Jahr_2021_12" ref="AL6:AM17" totalsRowShown="0">
  <autoFilter ref="AL6:AM17" xr:uid="{F6CB0699-33DE-4F1F-AA69-AD9441659C0A}"/>
  <tableColumns count="2">
    <tableColumn id="1" xr3:uid="{7CC0168B-146A-4BA1-9101-DD6F02D0E265}" name="Betrag" dataDxfId="2"/>
    <tableColumn id="2" xr3:uid="{5E2161C3-6D2E-42B7-92E6-6E4702E9DCED}" name="Bezeichnung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8D75086-AE84-4787-9F66-F8824C8A8BD5}" name="Einnahmen" displayName="Einnahmen" ref="F2:H4" totalsRowShown="0">
  <autoFilter ref="F2:H4" xr:uid="{85316FF6-3C84-4EE0-BA8B-ADF5FA6B0D7B}"/>
  <tableColumns count="3">
    <tableColumn id="1" xr3:uid="{B71B3128-299E-4880-A3BF-2E5576E99D12}" name="Einnahmen"/>
    <tableColumn id="2" xr3:uid="{051FA3D2-49E8-4824-B201-D2521C3B998F}" name="monatlich" dataDxfId="1"/>
    <tableColumn id="3" xr3:uid="{17F1F321-6931-499E-A5D3-338A7DE40410}" name="jährlich" dataDxfId="0">
      <calculatedColumnFormula>Einnahmen[[#This Row],[monatlich]]*12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623AB83-0F33-4643-A3E8-A46FC83E48E5}" name="Jahr_2021_03" displayName="Jahr_2021_03" ref="K6:L17" totalsRowShown="0">
  <autoFilter ref="K6:L17" xr:uid="{409A4928-D491-46BA-9BBA-CCDC84DCD702}"/>
  <tableColumns count="2">
    <tableColumn id="1" xr3:uid="{1A629DF6-02A6-476A-9D1A-EA0AAC513955}" name="Betrag" dataDxfId="13"/>
    <tableColumn id="2" xr3:uid="{FA25CDDE-BF7B-4AA9-8F18-046E286974C7}" name="Bezeichnung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F419D28-E3C7-42AE-ACAD-A20229867165}" name="Jahr_2021_04" displayName="Jahr_2021_04" ref="N6:O17" totalsRowShown="0">
  <autoFilter ref="N6:O17" xr:uid="{AF527E10-2C52-4DA6-9552-5B203147A8D6}"/>
  <tableColumns count="2">
    <tableColumn id="1" xr3:uid="{8D19B2BB-668D-40C3-8446-5825CE4F8EF0}" name="Betrag" dataDxfId="12"/>
    <tableColumn id="2" xr3:uid="{DDD43AAB-AC14-4BCE-8CD1-B9F1E7FA8A74}" name="Bezeichnung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984FB3F-87F3-4996-A9D6-9BC7CC404536}" name="Jahr_2021_05" displayName="Jahr_2021_05" ref="Q6:R17" totalsRowShown="0">
  <autoFilter ref="Q6:R17" xr:uid="{3C6B09D3-DA7A-4D27-A280-6A5A6F77A026}"/>
  <tableColumns count="2">
    <tableColumn id="1" xr3:uid="{61A2E398-EEB6-4B17-BEF1-E4C192D1A666}" name="Betrag" dataDxfId="11"/>
    <tableColumn id="2" xr3:uid="{F5991643-D137-4769-A4E5-896E31BC8AA4}" name="Bezeichnung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02BB89C-5547-4CB7-83B5-49FDC0A2C012}" name="Jahr_2021_06" displayName="Jahr_2021_06" ref="T6:U17" totalsRowShown="0">
  <autoFilter ref="T6:U17" xr:uid="{2756080C-AEE4-475A-ADA9-05F36BCD61C5}"/>
  <tableColumns count="2">
    <tableColumn id="1" xr3:uid="{E13004E7-A4A2-463D-BD80-F308ECB9AFED}" name="Betrag" dataDxfId="10"/>
    <tableColumn id="2" xr3:uid="{14572B01-46E4-458C-A4FE-46368E2CCBBD}" name="Bezeichnung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07D6C8A-9E9D-498B-988C-6F0B2A36D823}" name="Jahr_2021_07" displayName="Jahr_2021_07" ref="W6:X17" totalsRowShown="0">
  <autoFilter ref="W6:X17" xr:uid="{EFDCEA31-6A0E-45CB-8101-129D4ED9901C}"/>
  <tableColumns count="2">
    <tableColumn id="1" xr3:uid="{8FF333CF-FC33-4E52-9359-4C555D9D9CC1}" name="Betrag" dataDxfId="9"/>
    <tableColumn id="2" xr3:uid="{41B99E85-2B97-4CFE-9D2B-13BBF5EF4CA3}" name="Bezeichnung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5BC7E93-9486-4F50-8E60-D0835E6636C9}" name="Jahr_2021_08" displayName="Jahr_2021_08" ref="Z6:AA17" totalsRowShown="0">
  <autoFilter ref="Z6:AA17" xr:uid="{4D86183C-FCEA-4549-BABF-34E4DF4865E0}"/>
  <tableColumns count="2">
    <tableColumn id="1" xr3:uid="{52A87EA8-D15B-4803-BE0A-C2EC6DF271DA}" name="Betrag" dataDxfId="8"/>
    <tableColumn id="2" xr3:uid="{AABF6547-C368-4568-AD02-A98B25D1BE4D}" name="Bezeichnung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825635-48DC-4A86-8966-659E15699A03}" name="Jahr_2021_02" displayName="Jahr_2021_02" ref="H6:I17" totalsRowShown="0">
  <autoFilter ref="H6:I17" xr:uid="{B94CB42E-CA59-4722-89E3-E3CC23EAE88E}"/>
  <tableColumns count="2">
    <tableColumn id="1" xr3:uid="{7A0B1A66-F77C-481A-8E93-63BA63BF306B}" name="Betrag" dataDxfId="7"/>
    <tableColumn id="2" xr3:uid="{45B5BA32-D612-492B-B082-645D63AE938A}" name="Bezeichnung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12" Type="http://schemas.openxmlformats.org/officeDocument/2006/relationships/table" Target="../tables/table14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11" Type="http://schemas.openxmlformats.org/officeDocument/2006/relationships/table" Target="../tables/table13.xml"/><Relationship Id="rId5" Type="http://schemas.openxmlformats.org/officeDocument/2006/relationships/table" Target="../tables/table7.xml"/><Relationship Id="rId10" Type="http://schemas.openxmlformats.org/officeDocument/2006/relationships/table" Target="../tables/table12.xml"/><Relationship Id="rId4" Type="http://schemas.openxmlformats.org/officeDocument/2006/relationships/table" Target="../tables/table6.xml"/><Relationship Id="rId9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8D60A-99B7-49AE-B085-62AFD09A73B0}">
  <dimension ref="B2:P14"/>
  <sheetViews>
    <sheetView tabSelected="1" workbookViewId="0"/>
  </sheetViews>
  <sheetFormatPr baseColWidth="10" defaultColWidth="10.7109375" defaultRowHeight="15" x14ac:dyDescent="0.25"/>
  <cols>
    <col min="1" max="1" width="9.140625" customWidth="1"/>
    <col min="2" max="2" width="26.85546875" bestFit="1" customWidth="1"/>
    <col min="3" max="3" width="12" style="2" customWidth="1"/>
    <col min="4" max="4" width="10.7109375" style="2" bestFit="1" customWidth="1"/>
    <col min="5" max="5" width="24.28515625" customWidth="1"/>
    <col min="6" max="6" width="19" bestFit="1" customWidth="1"/>
    <col min="7" max="7" width="12" customWidth="1"/>
    <col min="8" max="8" width="11.28515625" style="2" bestFit="1" customWidth="1"/>
    <col min="9" max="9" width="11.42578125" style="2"/>
  </cols>
  <sheetData>
    <row r="2" spans="2:16" x14ac:dyDescent="0.25">
      <c r="B2" t="s">
        <v>0</v>
      </c>
      <c r="C2" s="2" t="s">
        <v>1</v>
      </c>
      <c r="D2" s="2" t="s">
        <v>2</v>
      </c>
      <c r="F2" t="s">
        <v>3</v>
      </c>
      <c r="G2" t="s">
        <v>1</v>
      </c>
      <c r="H2" s="2" t="s">
        <v>2</v>
      </c>
      <c r="P2" s="1"/>
    </row>
    <row r="3" spans="2:16" x14ac:dyDescent="0.25">
      <c r="B3" t="s">
        <v>4</v>
      </c>
      <c r="C3" s="2">
        <v>700</v>
      </c>
      <c r="D3" s="4">
        <f>Ausgaben[[#This Row],[monatlich]]*12</f>
        <v>8400</v>
      </c>
      <c r="F3" t="s">
        <v>5</v>
      </c>
      <c r="G3" s="2">
        <v>1500</v>
      </c>
      <c r="H3" s="2">
        <f>Einnahmen[[#This Row],[monatlich]]*12</f>
        <v>18000</v>
      </c>
      <c r="P3" s="1"/>
    </row>
    <row r="4" spans="2:16" x14ac:dyDescent="0.25">
      <c r="B4" s="3" t="s">
        <v>6</v>
      </c>
      <c r="C4" s="4">
        <v>100</v>
      </c>
      <c r="D4" s="4">
        <f>Ausgaben[[#This Row],[monatlich]]*12</f>
        <v>1200</v>
      </c>
      <c r="F4" t="s">
        <v>7</v>
      </c>
      <c r="G4" s="2">
        <v>450</v>
      </c>
      <c r="H4" s="2">
        <f>Einnahmen[[#This Row],[monatlich]]*12</f>
        <v>5400</v>
      </c>
    </row>
    <row r="5" spans="2:16" x14ac:dyDescent="0.25">
      <c r="B5" s="3" t="s">
        <v>8</v>
      </c>
      <c r="C5" s="4">
        <v>50</v>
      </c>
      <c r="D5" s="4">
        <f>Ausgaben[[#This Row],[monatlich]]*12</f>
        <v>600</v>
      </c>
    </row>
    <row r="6" spans="2:16" x14ac:dyDescent="0.25">
      <c r="B6" t="s">
        <v>9</v>
      </c>
      <c r="D6" s="4">
        <v>600</v>
      </c>
      <c r="F6" t="s">
        <v>10</v>
      </c>
      <c r="H6" s="2">
        <f>SUM(Einnahmen[jährlich])</f>
        <v>23400</v>
      </c>
    </row>
    <row r="7" spans="2:16" x14ac:dyDescent="0.25">
      <c r="B7" t="s">
        <v>12</v>
      </c>
      <c r="C7" s="2">
        <v>40</v>
      </c>
      <c r="D7" s="4">
        <f>Ausgaben[[#This Row],[monatlich]]*12</f>
        <v>480</v>
      </c>
    </row>
    <row r="8" spans="2:16" x14ac:dyDescent="0.25">
      <c r="B8" t="s">
        <v>11</v>
      </c>
      <c r="C8" s="2">
        <v>30</v>
      </c>
      <c r="D8" s="4">
        <f>Ausgaben[[#This Row],[monatlich]]*12</f>
        <v>360</v>
      </c>
      <c r="F8" t="s">
        <v>13</v>
      </c>
      <c r="H8" s="2">
        <f>H6-D14</f>
        <v>11198</v>
      </c>
    </row>
    <row r="9" spans="2:16" x14ac:dyDescent="0.25">
      <c r="B9" t="s">
        <v>16</v>
      </c>
      <c r="C9" s="2">
        <v>20</v>
      </c>
      <c r="D9" s="4">
        <f>Ausgaben[[#This Row],[monatlich]]*12</f>
        <v>240</v>
      </c>
      <c r="F9" t="s">
        <v>15</v>
      </c>
      <c r="H9" s="2">
        <f>H8/12</f>
        <v>933.16666666666663</v>
      </c>
    </row>
    <row r="10" spans="2:16" x14ac:dyDescent="0.25">
      <c r="B10" t="s">
        <v>14</v>
      </c>
      <c r="C10" s="2">
        <v>17.5</v>
      </c>
      <c r="D10" s="4">
        <f>Ausgaben[[#This Row],[monatlich]]*12</f>
        <v>210</v>
      </c>
    </row>
    <row r="11" spans="2:16" x14ac:dyDescent="0.25">
      <c r="B11" t="s">
        <v>17</v>
      </c>
      <c r="D11" s="2">
        <v>62</v>
      </c>
    </row>
    <row r="12" spans="2:16" x14ac:dyDescent="0.25">
      <c r="B12" s="6" t="s">
        <v>18</v>
      </c>
      <c r="C12" s="4"/>
      <c r="D12" s="4">
        <v>50</v>
      </c>
    </row>
    <row r="14" spans="2:16" x14ac:dyDescent="0.25">
      <c r="B14" t="s">
        <v>10</v>
      </c>
      <c r="D14" s="2">
        <f>SUM(Ausgaben[jährlich])</f>
        <v>12202</v>
      </c>
    </row>
  </sheetData>
  <pageMargins left="0.7" right="0.7" top="0.78740157499999996" bottom="0.78740157499999996" header="0.3" footer="0.3"/>
  <ignoredErrors>
    <ignoredError sqref="D3:D12" calculatedColumn="1"/>
  </ignoredErrors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516CE-D8DA-B540-AF8F-0192759B5404}">
  <dimension ref="B2:AM17"/>
  <sheetViews>
    <sheetView zoomScaleNormal="60" zoomScaleSheetLayoutView="100" workbookViewId="0"/>
  </sheetViews>
  <sheetFormatPr baseColWidth="10" defaultColWidth="9.140625" defaultRowHeight="15" x14ac:dyDescent="0.25"/>
  <cols>
    <col min="2" max="2" width="19.28515625" bestFit="1" customWidth="1"/>
    <col min="3" max="3" width="10.5703125" bestFit="1" customWidth="1"/>
    <col min="6" max="6" width="14.7109375" bestFit="1" customWidth="1"/>
    <col min="9" max="9" width="14.7109375" bestFit="1" customWidth="1"/>
    <col min="11" max="11" width="9" bestFit="1" customWidth="1"/>
    <col min="12" max="12" width="14.5703125" bestFit="1" customWidth="1"/>
    <col min="13" max="13" width="8" bestFit="1" customWidth="1"/>
    <col min="14" max="14" width="9" bestFit="1" customWidth="1"/>
    <col min="15" max="15" width="14.5703125" bestFit="1" customWidth="1"/>
    <col min="16" max="16" width="8" bestFit="1" customWidth="1"/>
    <col min="17" max="17" width="9" bestFit="1" customWidth="1"/>
    <col min="18" max="18" width="14.5703125" bestFit="1" customWidth="1"/>
    <col min="19" max="19" width="8" bestFit="1" customWidth="1"/>
    <col min="20" max="20" width="9" bestFit="1" customWidth="1"/>
    <col min="21" max="21" width="14.5703125" bestFit="1" customWidth="1"/>
    <col min="22" max="22" width="8" bestFit="1" customWidth="1"/>
    <col min="23" max="23" width="9" bestFit="1" customWidth="1"/>
    <col min="24" max="24" width="14.5703125" bestFit="1" customWidth="1"/>
    <col min="25" max="25" width="8" bestFit="1" customWidth="1"/>
    <col min="26" max="26" width="9" bestFit="1" customWidth="1"/>
    <col min="27" max="27" width="14.5703125" bestFit="1" customWidth="1"/>
    <col min="28" max="28" width="8" bestFit="1" customWidth="1"/>
    <col min="30" max="30" width="14.7109375" bestFit="1" customWidth="1"/>
    <col min="33" max="33" width="14.7109375" bestFit="1" customWidth="1"/>
    <col min="36" max="36" width="14.7109375" bestFit="1" customWidth="1"/>
    <col min="39" max="39" width="14.7109375" bestFit="1" customWidth="1"/>
  </cols>
  <sheetData>
    <row r="2" spans="2:39" x14ac:dyDescent="0.25">
      <c r="B2" t="s">
        <v>23</v>
      </c>
      <c r="C2">
        <v>2021</v>
      </c>
      <c r="E2" s="5">
        <v>44197</v>
      </c>
      <c r="H2" s="5">
        <v>44228</v>
      </c>
      <c r="K2" s="5">
        <v>44256</v>
      </c>
      <c r="N2" s="5">
        <v>44287</v>
      </c>
      <c r="Q2" s="5">
        <v>44317</v>
      </c>
      <c r="T2" s="5">
        <v>44348</v>
      </c>
      <c r="W2" s="5">
        <v>44378</v>
      </c>
      <c r="Z2" s="5">
        <v>44409</v>
      </c>
      <c r="AC2" s="5">
        <v>44440</v>
      </c>
      <c r="AF2" s="5">
        <v>44470</v>
      </c>
      <c r="AI2" s="5">
        <v>44501</v>
      </c>
      <c r="AL2" s="5">
        <v>44531</v>
      </c>
    </row>
    <row r="3" spans="2:39" x14ac:dyDescent="0.25">
      <c r="B3" t="s">
        <v>24</v>
      </c>
      <c r="C3" s="2">
        <f>Übersicht!$H$9</f>
        <v>933.16666666666663</v>
      </c>
      <c r="E3" s="2">
        <f>SUM(Jahr_2021_01[Betrag])</f>
        <v>0</v>
      </c>
      <c r="F3" t="s">
        <v>19</v>
      </c>
      <c r="H3" s="2">
        <f>SUM(Jahr_2021_02[Betrag])</f>
        <v>0</v>
      </c>
      <c r="I3" t="s">
        <v>19</v>
      </c>
      <c r="K3" s="2">
        <f>SUM(Jahr_2021_03[Betrag])</f>
        <v>0</v>
      </c>
      <c r="L3" t="s">
        <v>19</v>
      </c>
      <c r="N3" s="2">
        <f>SUM(Jahr_2021_04[Betrag])</f>
        <v>0</v>
      </c>
      <c r="O3" t="s">
        <v>19</v>
      </c>
      <c r="Q3" s="2">
        <f>SUM(Jahr_2021_05[Betrag])</f>
        <v>0</v>
      </c>
      <c r="R3" t="s">
        <v>19</v>
      </c>
      <c r="T3" s="2">
        <f>SUM(Jahr_2021_06[Betrag])</f>
        <v>0</v>
      </c>
      <c r="U3" t="s">
        <v>19</v>
      </c>
      <c r="W3" s="2">
        <f>SUM(Jahr_2021_07[Betrag])</f>
        <v>0</v>
      </c>
      <c r="X3" t="s">
        <v>19</v>
      </c>
      <c r="Z3" s="2">
        <f>SUM(Jahr_2021_08[Betrag])</f>
        <v>0</v>
      </c>
      <c r="AA3" t="s">
        <v>19</v>
      </c>
      <c r="AC3" s="2">
        <f>SUM(Jahr_2021_09[Betrag])</f>
        <v>0</v>
      </c>
      <c r="AD3" t="s">
        <v>19</v>
      </c>
      <c r="AF3" s="2">
        <f>SUM(Jahr_2021_10[Betrag])</f>
        <v>0</v>
      </c>
      <c r="AG3" t="s">
        <v>19</v>
      </c>
      <c r="AI3" s="2">
        <f>SUM(Jahr_2021_11[Betrag])</f>
        <v>0</v>
      </c>
      <c r="AJ3" t="s">
        <v>19</v>
      </c>
      <c r="AL3" s="2">
        <f>SUM(Jahr_2021_12[Betrag])</f>
        <v>0</v>
      </c>
      <c r="AM3" t="s">
        <v>19</v>
      </c>
    </row>
    <row r="4" spans="2:39" x14ac:dyDescent="0.25">
      <c r="B4" t="s">
        <v>20</v>
      </c>
      <c r="C4" s="2">
        <f>SUM(E4,H4,K4,N4,Q4,T4,W4,Z4,AC4,AF4,AI4,AL4)</f>
        <v>11197.999999999998</v>
      </c>
      <c r="E4" s="2">
        <f>$C$3-E3</f>
        <v>933.16666666666663</v>
      </c>
      <c r="F4" t="s">
        <v>20</v>
      </c>
      <c r="H4" s="2">
        <f>$C$3-H3</f>
        <v>933.16666666666663</v>
      </c>
      <c r="I4" t="s">
        <v>20</v>
      </c>
      <c r="K4" s="2">
        <f>$C$3-K3</f>
        <v>933.16666666666663</v>
      </c>
      <c r="L4" t="s">
        <v>20</v>
      </c>
      <c r="N4" s="2">
        <f>$C$3-N3</f>
        <v>933.16666666666663</v>
      </c>
      <c r="O4" t="s">
        <v>20</v>
      </c>
      <c r="Q4" s="2">
        <f>$C$3-Q3</f>
        <v>933.16666666666663</v>
      </c>
      <c r="R4" t="s">
        <v>20</v>
      </c>
      <c r="T4" s="2">
        <f>$C$3-T3</f>
        <v>933.16666666666663</v>
      </c>
      <c r="U4" t="s">
        <v>20</v>
      </c>
      <c r="W4" s="2">
        <f>$C$3-W3</f>
        <v>933.16666666666663</v>
      </c>
      <c r="X4" t="s">
        <v>20</v>
      </c>
      <c r="Z4" s="2">
        <f>$C$3-Z3</f>
        <v>933.16666666666663</v>
      </c>
      <c r="AA4" t="s">
        <v>20</v>
      </c>
      <c r="AC4" s="2">
        <f>$C$3-AC3</f>
        <v>933.16666666666663</v>
      </c>
      <c r="AD4" t="s">
        <v>20</v>
      </c>
      <c r="AF4" s="2">
        <f>$C$3-AF3</f>
        <v>933.16666666666663</v>
      </c>
      <c r="AG4" t="s">
        <v>20</v>
      </c>
      <c r="AI4" s="2">
        <f>$C$3-AI3</f>
        <v>933.16666666666663</v>
      </c>
      <c r="AJ4" t="s">
        <v>20</v>
      </c>
      <c r="AL4" s="2">
        <f>$C$3-AL3</f>
        <v>933.16666666666663</v>
      </c>
      <c r="AM4" t="s">
        <v>20</v>
      </c>
    </row>
    <row r="6" spans="2:39" x14ac:dyDescent="0.25">
      <c r="E6" t="s">
        <v>21</v>
      </c>
      <c r="F6" t="s">
        <v>22</v>
      </c>
      <c r="H6" t="s">
        <v>21</v>
      </c>
      <c r="I6" t="s">
        <v>22</v>
      </c>
      <c r="K6" t="s">
        <v>21</v>
      </c>
      <c r="L6" t="s">
        <v>22</v>
      </c>
      <c r="N6" t="s">
        <v>21</v>
      </c>
      <c r="O6" t="s">
        <v>22</v>
      </c>
      <c r="Q6" t="s">
        <v>21</v>
      </c>
      <c r="R6" t="s">
        <v>22</v>
      </c>
      <c r="T6" t="s">
        <v>21</v>
      </c>
      <c r="U6" t="s">
        <v>22</v>
      </c>
      <c r="W6" t="s">
        <v>21</v>
      </c>
      <c r="X6" t="s">
        <v>22</v>
      </c>
      <c r="Z6" t="s">
        <v>21</v>
      </c>
      <c r="AA6" t="s">
        <v>22</v>
      </c>
      <c r="AC6" t="s">
        <v>21</v>
      </c>
      <c r="AD6" t="s">
        <v>22</v>
      </c>
      <c r="AF6" t="s">
        <v>21</v>
      </c>
      <c r="AG6" t="s">
        <v>22</v>
      </c>
      <c r="AI6" t="s">
        <v>21</v>
      </c>
      <c r="AJ6" t="s">
        <v>22</v>
      </c>
      <c r="AL6" t="s">
        <v>21</v>
      </c>
      <c r="AM6" t="s">
        <v>22</v>
      </c>
    </row>
    <row r="7" spans="2:39" x14ac:dyDescent="0.25">
      <c r="E7" s="2"/>
      <c r="H7" s="2"/>
      <c r="K7" s="2"/>
      <c r="N7" s="2"/>
      <c r="Q7" s="2"/>
      <c r="T7" s="2"/>
      <c r="W7" s="2"/>
      <c r="Z7" s="2"/>
      <c r="AC7" s="2"/>
      <c r="AF7" s="2"/>
      <c r="AI7" s="2"/>
      <c r="AL7" s="2"/>
    </row>
    <row r="8" spans="2:39" x14ac:dyDescent="0.25">
      <c r="E8" s="2"/>
      <c r="H8" s="2"/>
      <c r="K8" s="2"/>
      <c r="N8" s="2"/>
      <c r="Q8" s="2"/>
      <c r="T8" s="2"/>
      <c r="W8" s="2"/>
      <c r="Z8" s="2"/>
      <c r="AC8" s="2"/>
      <c r="AF8" s="2"/>
      <c r="AI8" s="2"/>
      <c r="AL8" s="2"/>
    </row>
    <row r="9" spans="2:39" x14ac:dyDescent="0.25">
      <c r="E9" s="2"/>
      <c r="H9" s="2"/>
      <c r="K9" s="2"/>
      <c r="N9" s="2"/>
      <c r="Q9" s="2"/>
      <c r="T9" s="2"/>
      <c r="W9" s="2"/>
      <c r="Z9" s="2"/>
      <c r="AC9" s="2"/>
      <c r="AF9" s="2"/>
      <c r="AI9" s="2"/>
      <c r="AL9" s="2"/>
    </row>
    <row r="10" spans="2:39" x14ac:dyDescent="0.25">
      <c r="E10" s="2"/>
      <c r="H10" s="2"/>
      <c r="K10" s="2"/>
      <c r="N10" s="2"/>
      <c r="Q10" s="2"/>
      <c r="T10" s="2"/>
      <c r="W10" s="2"/>
      <c r="Z10" s="2"/>
      <c r="AC10" s="2"/>
      <c r="AF10" s="2"/>
      <c r="AI10" s="2"/>
      <c r="AL10" s="2"/>
    </row>
    <row r="11" spans="2:39" x14ac:dyDescent="0.25">
      <c r="E11" s="2"/>
      <c r="H11" s="2"/>
      <c r="K11" s="2"/>
      <c r="N11" s="2"/>
      <c r="Q11" s="2"/>
      <c r="T11" s="2"/>
      <c r="W11" s="2"/>
      <c r="Z11" s="2"/>
      <c r="AC11" s="2"/>
      <c r="AF11" s="2"/>
      <c r="AI11" s="2"/>
      <c r="AL11" s="2"/>
    </row>
    <row r="12" spans="2:39" x14ac:dyDescent="0.25">
      <c r="E12" s="2"/>
      <c r="H12" s="2"/>
      <c r="K12" s="2"/>
      <c r="N12" s="2"/>
      <c r="Q12" s="2"/>
      <c r="T12" s="2"/>
      <c r="W12" s="2"/>
      <c r="Z12" s="2"/>
      <c r="AC12" s="2"/>
      <c r="AF12" s="2"/>
      <c r="AI12" s="2"/>
      <c r="AL12" s="2"/>
    </row>
    <row r="13" spans="2:39" x14ac:dyDescent="0.25">
      <c r="E13" s="2"/>
      <c r="H13" s="2"/>
      <c r="K13" s="2"/>
      <c r="N13" s="2"/>
      <c r="Q13" s="2"/>
      <c r="T13" s="2"/>
      <c r="W13" s="2"/>
      <c r="Z13" s="2"/>
      <c r="AC13" s="2"/>
      <c r="AF13" s="2"/>
      <c r="AI13" s="2"/>
      <c r="AL13" s="2"/>
    </row>
    <row r="14" spans="2:39" x14ac:dyDescent="0.25">
      <c r="E14" s="2"/>
      <c r="H14" s="2"/>
      <c r="K14" s="2"/>
      <c r="N14" s="2"/>
      <c r="Q14" s="2"/>
      <c r="T14" s="2"/>
      <c r="W14" s="2"/>
      <c r="Z14" s="2"/>
      <c r="AC14" s="2"/>
      <c r="AF14" s="2"/>
      <c r="AI14" s="2"/>
      <c r="AL14" s="2"/>
    </row>
    <row r="15" spans="2:39" x14ac:dyDescent="0.25">
      <c r="E15" s="2"/>
      <c r="H15" s="2"/>
      <c r="K15" s="2"/>
      <c r="N15" s="2"/>
      <c r="Q15" s="2"/>
      <c r="T15" s="2"/>
      <c r="W15" s="2"/>
      <c r="Z15" s="2"/>
      <c r="AC15" s="2"/>
      <c r="AF15" s="2"/>
      <c r="AI15" s="2"/>
      <c r="AL15" s="2"/>
    </row>
    <row r="16" spans="2:39" x14ac:dyDescent="0.25">
      <c r="E16" s="2"/>
      <c r="H16" s="2"/>
      <c r="K16" s="2"/>
      <c r="N16" s="2"/>
      <c r="Q16" s="2"/>
      <c r="T16" s="2"/>
      <c r="W16" s="2"/>
      <c r="Z16" s="2"/>
      <c r="AC16" s="2"/>
      <c r="AF16" s="2"/>
      <c r="AI16" s="2"/>
      <c r="AL16" s="2"/>
    </row>
    <row r="17" spans="5:38" x14ac:dyDescent="0.25">
      <c r="E17" s="2"/>
      <c r="H17" s="2"/>
      <c r="K17" s="2"/>
      <c r="N17" s="2"/>
      <c r="Q17" s="2"/>
      <c r="T17" s="2"/>
      <c r="W17" s="2"/>
      <c r="Z17" s="2"/>
      <c r="AC17" s="2"/>
      <c r="AF17" s="2"/>
      <c r="AI17" s="2"/>
      <c r="AL17" s="2"/>
    </row>
  </sheetData>
  <conditionalFormatting sqref="N7:N17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17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7:T17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7:W17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7:Z17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7:H17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:E17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:K17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7:AC17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7:AF1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7:AI1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L7:AL1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Übersicht</vt:lpstr>
      <vt:lpstr>Hayat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2019-04-06T20:35:30Z</dcterms:created>
  <dcterms:modified xsi:type="dcterms:W3CDTF">2021-03-19T10:45:02Z</dcterms:modified>
  <cp:category/>
  <cp:contentStatus/>
</cp:coreProperties>
</file>